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uale_hs_bw\_wow_vl\oewi_wow_20_a_stat\2021_06_07\"/>
    </mc:Choice>
  </mc:AlternateContent>
  <xr:revisionPtr revIDLastSave="0" documentId="13_ncr:1_{B14C665D-DDAB-46AB-BE34-67BBA8839CAA}" xr6:coauthVersionLast="47" xr6:coauthVersionMax="47" xr10:uidLastSave="{00000000-0000-0000-0000-000000000000}"/>
  <bookViews>
    <workbookView xWindow="-108" yWindow="-108" windowWidth="23256" windowHeight="12576" activeTab="2" xr2:uid="{400E9F2D-8F5D-4450-B03D-FDB5430F82CA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3" l="1"/>
  <c r="D19" i="3"/>
  <c r="D18" i="3"/>
  <c r="D17" i="3"/>
  <c r="H24" i="2"/>
  <c r="H19" i="2"/>
  <c r="H20" i="2"/>
  <c r="H21" i="2"/>
  <c r="H22" i="2"/>
  <c r="H18" i="2"/>
  <c r="G19" i="2"/>
  <c r="G20" i="2"/>
  <c r="G21" i="2"/>
  <c r="G22" i="2"/>
  <c r="G18" i="2"/>
  <c r="C21" i="1"/>
  <c r="C19" i="1"/>
  <c r="C16" i="1"/>
  <c r="C17" i="1"/>
  <c r="C18" i="1"/>
  <c r="C15" i="1"/>
  <c r="C14" i="1"/>
  <c r="J6" i="1"/>
  <c r="J7" i="1"/>
  <c r="J8" i="1" s="1"/>
  <c r="J5" i="1"/>
  <c r="J4" i="1"/>
  <c r="I5" i="1"/>
  <c r="I6" i="1"/>
  <c r="I7" i="1"/>
  <c r="I8" i="1"/>
  <c r="I4" i="1"/>
  <c r="I9" i="1"/>
  <c r="H9" i="1"/>
  <c r="H5" i="1"/>
  <c r="H6" i="1"/>
  <c r="H7" i="1"/>
  <c r="H8" i="1"/>
  <c r="H4" i="1"/>
  <c r="E6" i="1"/>
  <c r="E7" i="1"/>
  <c r="E8" i="1" s="1"/>
  <c r="E5" i="1"/>
  <c r="E4" i="1"/>
  <c r="D5" i="1"/>
  <c r="D6" i="1"/>
  <c r="D7" i="1"/>
  <c r="D8" i="1"/>
  <c r="D9" i="1"/>
  <c r="D4" i="1"/>
  <c r="C9" i="1"/>
</calcChain>
</file>

<file path=xl/sharedStrings.xml><?xml version="1.0" encoding="utf-8"?>
<sst xmlns="http://schemas.openxmlformats.org/spreadsheetml/2006/main" count="37" uniqueCount="34">
  <si>
    <t>Klasse</t>
  </si>
  <si>
    <t>Anzahl Betriebe</t>
  </si>
  <si>
    <t>rel. H'keit</t>
  </si>
  <si>
    <t>kum. Rel. H'keit</t>
  </si>
  <si>
    <t>Summe</t>
  </si>
  <si>
    <t>Flächen</t>
  </si>
  <si>
    <t>Flächen/Klasse</t>
  </si>
  <si>
    <t>GK:</t>
  </si>
  <si>
    <t>A1</t>
  </si>
  <si>
    <t>A2</t>
  </si>
  <si>
    <t>A3</t>
  </si>
  <si>
    <t>A4</t>
  </si>
  <si>
    <t>A5</t>
  </si>
  <si>
    <t>Summe:</t>
  </si>
  <si>
    <t>KF:</t>
  </si>
  <si>
    <t>Baum</t>
  </si>
  <si>
    <t>A</t>
  </si>
  <si>
    <t>C</t>
  </si>
  <si>
    <t>D</t>
  </si>
  <si>
    <t>E</t>
  </si>
  <si>
    <t>B</t>
  </si>
  <si>
    <t>Rang Blüte</t>
  </si>
  <si>
    <t>Rang Ernte</t>
  </si>
  <si>
    <t>Differenz</t>
  </si>
  <si>
    <t>d^2</t>
  </si>
  <si>
    <t>rS:</t>
  </si>
  <si>
    <t>Feld</t>
  </si>
  <si>
    <t>Düngemittel</t>
  </si>
  <si>
    <t>Ernteertrag</t>
  </si>
  <si>
    <t>Korrelation:</t>
  </si>
  <si>
    <t>y-Achsenabschnitt:</t>
  </si>
  <si>
    <t>Steigung:</t>
  </si>
  <si>
    <t>Ernteertrag:</t>
  </si>
  <si>
    <t>1 to Düngemittel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</si>
</sst>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6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Tabelle3!$K$3</c:f>
              <c:strCache>
                <c:ptCount val="1"/>
                <c:pt idx="0">
                  <c:v>Ernteertrag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Tabelle3!$J$4:$J$9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</c:numCache>
            </c:numRef>
          </c:xVal>
          <c:yVal>
            <c:numRef>
              <c:f>Tabelle3!$K$4:$K$9</c:f>
              <c:numCache>
                <c:formatCode>General</c:formatCode>
                <c:ptCount val="6"/>
                <c:pt idx="0">
                  <c:v>30</c:v>
                </c:pt>
                <c:pt idx="1">
                  <c:v>10</c:v>
                </c:pt>
                <c:pt idx="2">
                  <c:v>22</c:v>
                </c:pt>
                <c:pt idx="3">
                  <c:v>14</c:v>
                </c:pt>
                <c:pt idx="4">
                  <c:v>36</c:v>
                </c:pt>
                <c:pt idx="5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A7-4FA7-AE92-A6CB36248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782016"/>
        <c:axId val="472782672"/>
      </c:scatterChart>
      <c:valAx>
        <c:axId val="47278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82672"/>
        <c:crosses val="autoZero"/>
        <c:crossBetween val="midCat"/>
      </c:valAx>
      <c:valAx>
        <c:axId val="47278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8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1</xdr:row>
      <xdr:rowOff>20079</xdr:rowOff>
    </xdr:from>
    <xdr:to>
      <xdr:col>6</xdr:col>
      <xdr:colOff>665938</xdr:colOff>
      <xdr:row>13</xdr:row>
      <xdr:rowOff>154801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4F88FD4-0939-4784-8F68-B24EDB5B2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" y="202959"/>
          <a:ext cx="5133163" cy="23292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510540</xdr:colOff>
      <xdr:row>1</xdr:row>
      <xdr:rowOff>15626</xdr:rowOff>
    </xdr:from>
    <xdr:to>
      <xdr:col>6</xdr:col>
      <xdr:colOff>401153</xdr:colOff>
      <xdr:row>13</xdr:row>
      <xdr:rowOff>172006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54C7E2C-6FDC-439D-857B-DD818CA38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540" y="198506"/>
          <a:ext cx="4637873" cy="2335700"/>
        </a:xfrm>
        <a:prstGeom prst="rect">
          <a:avLst/>
        </a:prstGeom>
      </xdr:spPr>
    </xdr:pic>
    <xdr:clientData/>
  </xdr:twoCellAnchor>
  <xdr:twoCellAnchor>
    <xdr:from>
      <xdr:col>6</xdr:col>
      <xdr:colOff>88582</xdr:colOff>
      <xdr:row>11</xdr:row>
      <xdr:rowOff>131445</xdr:rowOff>
    </xdr:from>
    <xdr:to>
      <xdr:col>11</xdr:col>
      <xdr:colOff>420052</xdr:colOff>
      <xdr:row>26</xdr:row>
      <xdr:rowOff>158115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84812F2-F9B7-42CD-9E67-08B9EBFB62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0AF6-7688-4A63-9DE2-7350F970FCDF}">
  <dimension ref="B3:J21"/>
  <sheetViews>
    <sheetView workbookViewId="0">
      <selection activeCell="E12" sqref="E12"/>
    </sheetView>
  </sheetViews>
  <sheetFormatPr baseColWidth="10" defaultRowHeight="14.4" x14ac:dyDescent="0.3"/>
  <cols>
    <col min="3" max="3" width="17.5546875" customWidth="1"/>
    <col min="5" max="5" width="20.21875" customWidth="1"/>
    <col min="6" max="6" width="2.109375" customWidth="1"/>
    <col min="8" max="8" width="15.21875" customWidth="1"/>
    <col min="10" max="10" width="19" customWidth="1"/>
  </cols>
  <sheetData>
    <row r="3" spans="2:10" x14ac:dyDescent="0.3">
      <c r="B3" s="1" t="s">
        <v>0</v>
      </c>
      <c r="C3" s="1" t="s">
        <v>1</v>
      </c>
      <c r="D3" s="1" t="s">
        <v>2</v>
      </c>
      <c r="E3" s="3" t="s">
        <v>3</v>
      </c>
      <c r="F3" s="1"/>
      <c r="G3" s="1" t="s">
        <v>5</v>
      </c>
      <c r="H3" s="1" t="s">
        <v>6</v>
      </c>
      <c r="I3" s="1" t="s">
        <v>2</v>
      </c>
      <c r="J3" s="3" t="s">
        <v>3</v>
      </c>
    </row>
    <row r="4" spans="2:10" x14ac:dyDescent="0.3">
      <c r="B4" s="1">
        <v>1</v>
      </c>
      <c r="C4" s="1">
        <v>21</v>
      </c>
      <c r="D4" s="1">
        <f>C4/$C$9</f>
        <v>0.42</v>
      </c>
      <c r="E4" s="4">
        <f>D4</f>
        <v>0.42</v>
      </c>
      <c r="F4" s="1"/>
      <c r="G4" s="1">
        <v>3</v>
      </c>
      <c r="H4" s="1">
        <f>C4*G4</f>
        <v>63</v>
      </c>
      <c r="I4" s="2">
        <f>H4/$H$9</f>
        <v>6.3E-2</v>
      </c>
      <c r="J4" s="5">
        <f>I4</f>
        <v>6.3E-2</v>
      </c>
    </row>
    <row r="5" spans="2:10" x14ac:dyDescent="0.3">
      <c r="B5" s="1">
        <v>2</v>
      </c>
      <c r="C5" s="1">
        <v>9</v>
      </c>
      <c r="D5" s="1">
        <f t="shared" ref="D5:D8" si="0">C5/$C$9</f>
        <v>0.18</v>
      </c>
      <c r="E5" s="4">
        <f>E4+D5</f>
        <v>0.6</v>
      </c>
      <c r="F5" s="1"/>
      <c r="G5" s="1">
        <v>8</v>
      </c>
      <c r="H5" s="1">
        <f t="shared" ref="H5:H8" si="1">C5*G5</f>
        <v>72</v>
      </c>
      <c r="I5" s="2">
        <f t="shared" ref="I5:I8" si="2">H5/$H$9</f>
        <v>7.1999999999999995E-2</v>
      </c>
      <c r="J5" s="5">
        <f>J4+I5</f>
        <v>0.13500000000000001</v>
      </c>
    </row>
    <row r="6" spans="2:10" x14ac:dyDescent="0.3">
      <c r="B6" s="1">
        <v>3</v>
      </c>
      <c r="C6" s="1">
        <v>9</v>
      </c>
      <c r="D6" s="1">
        <f t="shared" si="0"/>
        <v>0.18</v>
      </c>
      <c r="E6" s="4">
        <f t="shared" ref="E6:E8" si="3">E5+D6</f>
        <v>0.78</v>
      </c>
      <c r="F6" s="1"/>
      <c r="G6" s="1">
        <v>15</v>
      </c>
      <c r="H6" s="1">
        <f t="shared" si="1"/>
        <v>135</v>
      </c>
      <c r="I6" s="2">
        <f t="shared" si="2"/>
        <v>0.13500000000000001</v>
      </c>
      <c r="J6" s="5">
        <f t="shared" ref="J6:J8" si="4">J5+I6</f>
        <v>0.27</v>
      </c>
    </row>
    <row r="7" spans="2:10" x14ac:dyDescent="0.3">
      <c r="B7" s="1">
        <v>4</v>
      </c>
      <c r="C7" s="1">
        <v>8</v>
      </c>
      <c r="D7" s="1">
        <f t="shared" si="0"/>
        <v>0.16</v>
      </c>
      <c r="E7" s="4">
        <f t="shared" si="3"/>
        <v>0.94000000000000006</v>
      </c>
      <c r="F7" s="1"/>
      <c r="G7" s="1">
        <v>35</v>
      </c>
      <c r="H7" s="1">
        <f t="shared" si="1"/>
        <v>280</v>
      </c>
      <c r="I7" s="2">
        <f t="shared" si="2"/>
        <v>0.28000000000000003</v>
      </c>
      <c r="J7" s="5">
        <f t="shared" si="4"/>
        <v>0.55000000000000004</v>
      </c>
    </row>
    <row r="8" spans="2:10" x14ac:dyDescent="0.3">
      <c r="B8" s="1">
        <v>5</v>
      </c>
      <c r="C8" s="1">
        <v>3</v>
      </c>
      <c r="D8" s="1">
        <f t="shared" si="0"/>
        <v>0.06</v>
      </c>
      <c r="E8" s="4">
        <f t="shared" si="3"/>
        <v>1</v>
      </c>
      <c r="F8" s="1"/>
      <c r="G8" s="1">
        <v>150</v>
      </c>
      <c r="H8" s="1">
        <f t="shared" si="1"/>
        <v>450</v>
      </c>
      <c r="I8" s="2">
        <f t="shared" si="2"/>
        <v>0.45</v>
      </c>
      <c r="J8" s="5">
        <f t="shared" si="4"/>
        <v>1</v>
      </c>
    </row>
    <row r="9" spans="2:10" x14ac:dyDescent="0.3">
      <c r="B9" s="1" t="s">
        <v>4</v>
      </c>
      <c r="C9" s="1">
        <f>SUM(C4:C8)</f>
        <v>50</v>
      </c>
      <c r="D9" s="1">
        <f>SUM(D4:D8)</f>
        <v>1</v>
      </c>
      <c r="E9" s="1"/>
      <c r="F9" s="1"/>
      <c r="G9" s="1"/>
      <c r="H9" s="1">
        <f>SUM(H4:H8)</f>
        <v>1000</v>
      </c>
      <c r="I9" s="1">
        <f>SUM(I4:I8)</f>
        <v>1</v>
      </c>
      <c r="J9" s="1"/>
    </row>
    <row r="12" spans="2:10" x14ac:dyDescent="0.3">
      <c r="B12" t="s">
        <v>7</v>
      </c>
      <c r="C12">
        <v>0.64</v>
      </c>
    </row>
    <row r="14" spans="2:10" x14ac:dyDescent="0.3">
      <c r="B14" t="s">
        <v>8</v>
      </c>
      <c r="C14" s="6">
        <f>E4*J4*0.5</f>
        <v>1.323E-2</v>
      </c>
    </row>
    <row r="15" spans="2:10" x14ac:dyDescent="0.3">
      <c r="B15" t="s">
        <v>9</v>
      </c>
      <c r="C15" s="6">
        <f>0.5*(J4+J5)*(E5-E4)</f>
        <v>1.7819999999999999E-2</v>
      </c>
    </row>
    <row r="16" spans="2:10" x14ac:dyDescent="0.3">
      <c r="B16" t="s">
        <v>10</v>
      </c>
      <c r="C16" s="6">
        <f t="shared" ref="C16:C18" si="5">0.5*(J5+J6)*(E6-E5)</f>
        <v>3.645000000000001E-2</v>
      </c>
    </row>
    <row r="17" spans="2:3" x14ac:dyDescent="0.3">
      <c r="B17" t="s">
        <v>11</v>
      </c>
      <c r="C17" s="6">
        <f t="shared" si="5"/>
        <v>6.5600000000000019E-2</v>
      </c>
    </row>
    <row r="18" spans="2:3" x14ac:dyDescent="0.3">
      <c r="B18" t="s">
        <v>12</v>
      </c>
      <c r="C18" s="6">
        <f t="shared" si="5"/>
        <v>4.6499999999999958E-2</v>
      </c>
    </row>
    <row r="19" spans="2:3" x14ac:dyDescent="0.3">
      <c r="B19" t="s">
        <v>13</v>
      </c>
      <c r="C19" s="6">
        <f>SUM(C14:C18)</f>
        <v>0.17959999999999998</v>
      </c>
    </row>
    <row r="21" spans="2:3" x14ac:dyDescent="0.3">
      <c r="B21" t="s">
        <v>14</v>
      </c>
      <c r="C21" s="6">
        <f>0.5-C19</f>
        <v>0.32040000000000002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8CCF4-2C3A-4C5F-8E82-AAA8B6F519E7}">
  <dimension ref="D17:H26"/>
  <sheetViews>
    <sheetView workbookViewId="0">
      <selection activeCell="K24" sqref="K24"/>
    </sheetView>
  </sheetViews>
  <sheetFormatPr baseColWidth="10" defaultRowHeight="14.4" x14ac:dyDescent="0.3"/>
  <sheetData>
    <row r="17" spans="4:8" x14ac:dyDescent="0.3">
      <c r="D17" s="1" t="s">
        <v>15</v>
      </c>
      <c r="E17" s="1" t="s">
        <v>21</v>
      </c>
      <c r="F17" s="1" t="s">
        <v>22</v>
      </c>
      <c r="G17" s="1" t="s">
        <v>23</v>
      </c>
      <c r="H17" s="1" t="s">
        <v>24</v>
      </c>
    </row>
    <row r="18" spans="4:8" x14ac:dyDescent="0.3">
      <c r="D18" s="1" t="s">
        <v>16</v>
      </c>
      <c r="E18" s="1">
        <v>1</v>
      </c>
      <c r="F18" s="1">
        <v>4</v>
      </c>
      <c r="G18" s="1">
        <f>E18-F18</f>
        <v>-3</v>
      </c>
      <c r="H18" s="1">
        <f>G18^2</f>
        <v>9</v>
      </c>
    </row>
    <row r="19" spans="4:8" x14ac:dyDescent="0.3">
      <c r="D19" s="1" t="s">
        <v>20</v>
      </c>
      <c r="E19" s="1">
        <v>2</v>
      </c>
      <c r="F19" s="1">
        <v>1</v>
      </c>
      <c r="G19" s="1">
        <f t="shared" ref="G19:G22" si="0">E19-F19</f>
        <v>1</v>
      </c>
      <c r="H19" s="1">
        <f t="shared" ref="H19:H22" si="1">G19^2</f>
        <v>1</v>
      </c>
    </row>
    <row r="20" spans="4:8" x14ac:dyDescent="0.3">
      <c r="D20" s="1" t="s">
        <v>17</v>
      </c>
      <c r="E20" s="1">
        <v>3</v>
      </c>
      <c r="F20" s="1">
        <v>3</v>
      </c>
      <c r="G20" s="1">
        <f t="shared" si="0"/>
        <v>0</v>
      </c>
      <c r="H20" s="1">
        <f t="shared" si="1"/>
        <v>0</v>
      </c>
    </row>
    <row r="21" spans="4:8" x14ac:dyDescent="0.3">
      <c r="D21" s="1" t="s">
        <v>18</v>
      </c>
      <c r="E21" s="1">
        <v>4</v>
      </c>
      <c r="F21" s="1">
        <v>5</v>
      </c>
      <c r="G21" s="1">
        <f t="shared" si="0"/>
        <v>-1</v>
      </c>
      <c r="H21" s="1">
        <f t="shared" si="1"/>
        <v>1</v>
      </c>
    </row>
    <row r="22" spans="4:8" x14ac:dyDescent="0.3">
      <c r="D22" s="1" t="s">
        <v>19</v>
      </c>
      <c r="E22" s="1">
        <v>5</v>
      </c>
      <c r="F22" s="1">
        <v>2</v>
      </c>
      <c r="G22" s="1">
        <f t="shared" si="0"/>
        <v>3</v>
      </c>
      <c r="H22" s="1">
        <f t="shared" si="1"/>
        <v>9</v>
      </c>
    </row>
    <row r="23" spans="4:8" x14ac:dyDescent="0.3">
      <c r="D23" s="7"/>
      <c r="E23" s="7"/>
      <c r="F23" s="7"/>
      <c r="G23" s="7"/>
      <c r="H23" s="7"/>
    </row>
    <row r="24" spans="4:8" x14ac:dyDescent="0.3">
      <c r="D24" s="7"/>
      <c r="E24" s="7"/>
      <c r="F24" s="7"/>
      <c r="G24" s="7" t="s">
        <v>13</v>
      </c>
      <c r="H24" s="1">
        <f>SUM(H18:H22)</f>
        <v>20</v>
      </c>
    </row>
    <row r="26" spans="4:8" x14ac:dyDescent="0.3">
      <c r="E26" s="8" t="s">
        <v>25</v>
      </c>
      <c r="F26" s="8"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EE7AE-5461-4159-8FCB-08AC0D5E9FA5}">
  <dimension ref="B3:K22"/>
  <sheetViews>
    <sheetView tabSelected="1" workbookViewId="0">
      <selection activeCell="N17" sqref="N17"/>
    </sheetView>
  </sheetViews>
  <sheetFormatPr baseColWidth="10" defaultRowHeight="14.4" x14ac:dyDescent="0.3"/>
  <cols>
    <col min="10" max="10" width="14.109375" customWidth="1"/>
    <col min="11" max="11" width="13" customWidth="1"/>
  </cols>
  <sheetData>
    <row r="3" spans="9:11" x14ac:dyDescent="0.3">
      <c r="I3" s="9" t="s">
        <v>26</v>
      </c>
      <c r="J3" s="9" t="s">
        <v>27</v>
      </c>
      <c r="K3" s="9" t="s">
        <v>28</v>
      </c>
    </row>
    <row r="4" spans="9:11" x14ac:dyDescent="0.3">
      <c r="I4" s="9">
        <v>1</v>
      </c>
      <c r="J4" s="9">
        <v>6</v>
      </c>
      <c r="K4" s="9">
        <v>30</v>
      </c>
    </row>
    <row r="5" spans="9:11" x14ac:dyDescent="0.3">
      <c r="I5" s="9">
        <v>2</v>
      </c>
      <c r="J5" s="9">
        <v>3</v>
      </c>
      <c r="K5" s="9">
        <v>10</v>
      </c>
    </row>
    <row r="6" spans="9:11" x14ac:dyDescent="0.3">
      <c r="I6" s="9">
        <v>3</v>
      </c>
      <c r="J6" s="9">
        <v>8</v>
      </c>
      <c r="K6" s="9">
        <v>22</v>
      </c>
    </row>
    <row r="7" spans="9:11" x14ac:dyDescent="0.3">
      <c r="I7" s="9">
        <v>4</v>
      </c>
      <c r="J7" s="9">
        <v>2</v>
      </c>
      <c r="K7" s="9">
        <v>14</v>
      </c>
    </row>
    <row r="8" spans="9:11" x14ac:dyDescent="0.3">
      <c r="I8" s="9">
        <v>5</v>
      </c>
      <c r="J8" s="9">
        <v>7</v>
      </c>
      <c r="K8" s="9">
        <v>36</v>
      </c>
    </row>
    <row r="9" spans="9:11" x14ac:dyDescent="0.3">
      <c r="I9" s="9">
        <v>6</v>
      </c>
      <c r="J9" s="9">
        <v>2</v>
      </c>
      <c r="K9" s="9">
        <v>24</v>
      </c>
    </row>
    <row r="10" spans="9:11" x14ac:dyDescent="0.3">
      <c r="I10" s="7"/>
      <c r="J10" s="7"/>
      <c r="K10" s="7"/>
    </row>
    <row r="11" spans="9:11" x14ac:dyDescent="0.3">
      <c r="I11" s="7"/>
      <c r="J11" s="7"/>
      <c r="K11" s="7"/>
    </row>
    <row r="17" spans="2:4" x14ac:dyDescent="0.3">
      <c r="B17" s="7" t="s">
        <v>29</v>
      </c>
      <c r="C17" s="7"/>
      <c r="D17" s="10">
        <f>CORREL(J4:J9,K4:K9)</f>
        <v>0.6160595538809206</v>
      </c>
    </row>
    <row r="18" spans="2:4" x14ac:dyDescent="0.3">
      <c r="B18" s="7" t="s">
        <v>31</v>
      </c>
      <c r="C18" s="7"/>
      <c r="D18" s="11">
        <f>SLOPE(K4:K9,J4:J9)</f>
        <v>2.2452830188679243</v>
      </c>
    </row>
    <row r="19" spans="2:4" x14ac:dyDescent="0.3">
      <c r="B19" s="7" t="s">
        <v>30</v>
      </c>
      <c r="C19" s="7"/>
      <c r="D19" s="11">
        <f>INTERCEPT(K4:K9,J4:J9)</f>
        <v>12.188679245283021</v>
      </c>
    </row>
    <row r="20" spans="2:4" x14ac:dyDescent="0.3">
      <c r="B20" s="7"/>
      <c r="C20" s="7"/>
      <c r="D20" s="7"/>
    </row>
    <row r="21" spans="2:4" x14ac:dyDescent="0.3">
      <c r="B21" s="7" t="s">
        <v>32</v>
      </c>
      <c r="C21" s="7" t="s">
        <v>33</v>
      </c>
      <c r="D21" s="7"/>
    </row>
    <row r="22" spans="2:4" x14ac:dyDescent="0.3">
      <c r="B22" s="7"/>
      <c r="C22" s="11">
        <f>D18*10+D19</f>
        <v>34.641509433962263</v>
      </c>
      <c r="D22" s="7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Jürgen Meisel</cp:lastModifiedBy>
  <dcterms:created xsi:type="dcterms:W3CDTF">2021-06-07T13:03:22Z</dcterms:created>
  <dcterms:modified xsi:type="dcterms:W3CDTF">2021-06-07T13:55:03Z</dcterms:modified>
</cp:coreProperties>
</file>