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D:\home\webseite\oaiklausur\DH_BW_Klausuren\tmt_klausur_2021\tie_19_en1_loesungen_anlagen\"/>
    </mc:Choice>
  </mc:AlternateContent>
  <xr:revisionPtr revIDLastSave="0" documentId="13_ncr:1_{935C6421-D4B8-4AE0-8013-75C588D5A6C5}" xr6:coauthVersionLast="47" xr6:coauthVersionMax="47" xr10:uidLastSave="{00000000-0000-0000-0000-000000000000}"/>
  <bookViews>
    <workbookView xWindow="13650" yWindow="2295" windowWidth="13635" windowHeight="13350" xr2:uid="{00000000-000D-0000-FFFF-FFFF00000000}"/>
  </bookViews>
  <sheets>
    <sheet name="Tabelle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J7" i="1"/>
  <c r="J8" i="1"/>
  <c r="J5" i="1"/>
  <c r="I6" i="1"/>
  <c r="I7" i="1"/>
  <c r="I8" i="1"/>
  <c r="I9" i="1"/>
  <c r="I10" i="1"/>
  <c r="I5" i="1"/>
  <c r="C13" i="1"/>
  <c r="C6" i="1"/>
  <c r="J6" i="1" s="1"/>
  <c r="C7" i="1"/>
  <c r="C8" i="1"/>
  <c r="C9" i="1"/>
  <c r="J9" i="1" s="1"/>
  <c r="C10" i="1"/>
  <c r="J10" i="1" s="1"/>
  <c r="C5" i="1"/>
  <c r="H7" i="1"/>
  <c r="H8" i="1"/>
  <c r="H5" i="1"/>
  <c r="G11" i="1"/>
  <c r="E6" i="1"/>
  <c r="E7" i="1" s="1"/>
  <c r="E5" i="1"/>
  <c r="C23" i="1" s="1"/>
  <c r="D11" i="1"/>
  <c r="C21" i="1" l="1"/>
  <c r="E8" i="1"/>
  <c r="J13" i="1"/>
  <c r="H10" i="1"/>
  <c r="H6" i="1"/>
  <c r="C15" i="1"/>
  <c r="G15" i="1" s="1"/>
  <c r="H9" i="1"/>
  <c r="C17" i="1" l="1"/>
  <c r="C19" i="1" s="1"/>
  <c r="E9" i="1"/>
  <c r="E10" i="1" s="1"/>
  <c r="C25" i="1"/>
</calcChain>
</file>

<file path=xl/sharedStrings.xml><?xml version="1.0" encoding="utf-8"?>
<sst xmlns="http://schemas.openxmlformats.org/spreadsheetml/2006/main" count="25" uniqueCount="25">
  <si>
    <t>Lösung:</t>
  </si>
  <si>
    <t>Klasse</t>
  </si>
  <si>
    <t>[0;5[</t>
  </si>
  <si>
    <t>[5;10[</t>
  </si>
  <si>
    <t>[10;20[</t>
  </si>
  <si>
    <t>[20;30[</t>
  </si>
  <si>
    <t>[30;50[</t>
  </si>
  <si>
    <t>[50;75]</t>
  </si>
  <si>
    <t>Häufigkeit</t>
  </si>
  <si>
    <t>rel. Hfgk.</t>
  </si>
  <si>
    <t>kum. rel. H.</t>
  </si>
  <si>
    <t>KM</t>
  </si>
  <si>
    <t>KB</t>
  </si>
  <si>
    <t>Mittelwert:</t>
  </si>
  <si>
    <t>Varianz:</t>
  </si>
  <si>
    <t>Stdabw.:</t>
  </si>
  <si>
    <t>KM^2</t>
  </si>
  <si>
    <t>KM^2*N</t>
  </si>
  <si>
    <t>Median</t>
  </si>
  <si>
    <t>Q1</t>
  </si>
  <si>
    <t>Q3</t>
  </si>
  <si>
    <t>Modus:</t>
  </si>
  <si>
    <t>mod. Klasse</t>
  </si>
  <si>
    <t>Gesamtausgabe:</t>
  </si>
  <si>
    <t>HD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</si>
</sst>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28"/>
  <sheetViews>
    <sheetView tabSelected="1" workbookViewId="0">
      <selection activeCell="H21" sqref="H21"/>
    </sheetView>
  </sheetViews>
  <sheetFormatPr baseColWidth="10" defaultRowHeight="15" x14ac:dyDescent="0.25"/>
  <sheetData>
    <row r="2" spans="2:10" x14ac:dyDescent="0.25">
      <c r="B2" t="s">
        <v>0</v>
      </c>
    </row>
    <row r="4" spans="2:10" x14ac:dyDescent="0.25">
      <c r="B4" s="2" t="s">
        <v>1</v>
      </c>
      <c r="C4" s="2" t="s">
        <v>8</v>
      </c>
      <c r="D4" s="2" t="s">
        <v>9</v>
      </c>
      <c r="E4" s="2" t="s">
        <v>10</v>
      </c>
      <c r="F4" s="2" t="s">
        <v>11</v>
      </c>
      <c r="G4" s="2" t="s">
        <v>12</v>
      </c>
      <c r="H4" s="2" t="s">
        <v>24</v>
      </c>
      <c r="I4" s="2" t="s">
        <v>16</v>
      </c>
      <c r="J4" s="2" t="s">
        <v>17</v>
      </c>
    </row>
    <row r="5" spans="2:10" x14ac:dyDescent="0.25">
      <c r="B5" s="2" t="s">
        <v>2</v>
      </c>
      <c r="C5" s="2">
        <f>ROUND(D5*$C$11,0)</f>
        <v>26</v>
      </c>
      <c r="D5" s="2">
        <v>0.108</v>
      </c>
      <c r="E5" s="2">
        <f>D5</f>
        <v>0.108</v>
      </c>
      <c r="F5" s="2">
        <v>2.5</v>
      </c>
      <c r="G5" s="2">
        <v>5</v>
      </c>
      <c r="H5" s="2">
        <f>C5/G5</f>
        <v>5.2</v>
      </c>
      <c r="I5" s="1">
        <f>F5*F5</f>
        <v>6.25</v>
      </c>
      <c r="J5" s="1">
        <f>C5*I5</f>
        <v>162.5</v>
      </c>
    </row>
    <row r="6" spans="2:10" x14ac:dyDescent="0.25">
      <c r="B6" s="2" t="s">
        <v>3</v>
      </c>
      <c r="C6" s="2">
        <f t="shared" ref="C6:C10" si="0">ROUND(D6*$C$11,0)</f>
        <v>36</v>
      </c>
      <c r="D6" s="2">
        <v>0.15</v>
      </c>
      <c r="E6" s="2">
        <f>D6+E5</f>
        <v>0.25800000000000001</v>
      </c>
      <c r="F6" s="2">
        <v>7.5</v>
      </c>
      <c r="G6" s="2">
        <v>5</v>
      </c>
      <c r="H6" s="2">
        <f t="shared" ref="H6:H10" si="1">C6/G6</f>
        <v>7.2</v>
      </c>
      <c r="I6" s="1">
        <f t="shared" ref="I6:I10" si="2">F6*F6</f>
        <v>56.25</v>
      </c>
      <c r="J6" s="1">
        <f t="shared" ref="J6:J10" si="3">C6*I6</f>
        <v>2025</v>
      </c>
    </row>
    <row r="7" spans="2:10" x14ac:dyDescent="0.25">
      <c r="B7" s="2" t="s">
        <v>4</v>
      </c>
      <c r="C7" s="2">
        <f t="shared" si="0"/>
        <v>52</v>
      </c>
      <c r="D7" s="2">
        <v>0.218</v>
      </c>
      <c r="E7" s="2">
        <f t="shared" ref="E7:E10" si="4">D7+E6</f>
        <v>0.47599999999999998</v>
      </c>
      <c r="F7" s="2">
        <v>15</v>
      </c>
      <c r="G7" s="2">
        <v>10</v>
      </c>
      <c r="H7" s="2">
        <f t="shared" si="1"/>
        <v>5.2</v>
      </c>
      <c r="I7" s="1">
        <f t="shared" si="2"/>
        <v>225</v>
      </c>
      <c r="J7" s="1">
        <f t="shared" si="3"/>
        <v>11700</v>
      </c>
    </row>
    <row r="8" spans="2:10" x14ac:dyDescent="0.25">
      <c r="B8" s="2" t="s">
        <v>5</v>
      </c>
      <c r="C8" s="2">
        <f t="shared" si="0"/>
        <v>38</v>
      </c>
      <c r="D8" s="2">
        <v>0.158</v>
      </c>
      <c r="E8" s="2">
        <f t="shared" si="4"/>
        <v>0.63400000000000001</v>
      </c>
      <c r="F8" s="2">
        <v>25</v>
      </c>
      <c r="G8" s="2">
        <v>10</v>
      </c>
      <c r="H8" s="2">
        <f t="shared" si="1"/>
        <v>3.8</v>
      </c>
      <c r="I8" s="1">
        <f t="shared" si="2"/>
        <v>625</v>
      </c>
      <c r="J8" s="1">
        <f t="shared" si="3"/>
        <v>23750</v>
      </c>
    </row>
    <row r="9" spans="2:10" x14ac:dyDescent="0.25">
      <c r="B9" s="2" t="s">
        <v>6</v>
      </c>
      <c r="C9" s="2">
        <f t="shared" si="0"/>
        <v>46</v>
      </c>
      <c r="D9" s="2">
        <v>0.191</v>
      </c>
      <c r="E9" s="2">
        <f t="shared" si="4"/>
        <v>0.82499999999999996</v>
      </c>
      <c r="F9" s="2">
        <v>40</v>
      </c>
      <c r="G9" s="2">
        <v>20</v>
      </c>
      <c r="H9" s="2">
        <f t="shared" si="1"/>
        <v>2.2999999999999998</v>
      </c>
      <c r="I9" s="1">
        <f t="shared" si="2"/>
        <v>1600</v>
      </c>
      <c r="J9" s="1">
        <f t="shared" si="3"/>
        <v>73600</v>
      </c>
    </row>
    <row r="10" spans="2:10" x14ac:dyDescent="0.25">
      <c r="B10" s="2" t="s">
        <v>7</v>
      </c>
      <c r="C10" s="2">
        <f t="shared" si="0"/>
        <v>42</v>
      </c>
      <c r="D10" s="2">
        <v>0.17499999999999999</v>
      </c>
      <c r="E10" s="2">
        <f t="shared" si="4"/>
        <v>1</v>
      </c>
      <c r="F10" s="2">
        <v>62.5</v>
      </c>
      <c r="G10" s="2">
        <v>25</v>
      </c>
      <c r="H10" s="2">
        <f t="shared" si="1"/>
        <v>1.68</v>
      </c>
      <c r="I10" s="1">
        <f t="shared" si="2"/>
        <v>3906.25</v>
      </c>
      <c r="J10" s="1">
        <f t="shared" si="3"/>
        <v>164062.5</v>
      </c>
    </row>
    <row r="11" spans="2:10" x14ac:dyDescent="0.25">
      <c r="B11" s="2"/>
      <c r="C11" s="2">
        <v>240</v>
      </c>
      <c r="D11" s="2">
        <f>SUM(D5:D10)</f>
        <v>1</v>
      </c>
      <c r="E11" s="2"/>
      <c r="F11" s="2"/>
      <c r="G11" s="2">
        <f>SUM(G5:G10)</f>
        <v>75</v>
      </c>
      <c r="H11" s="2"/>
    </row>
    <row r="13" spans="2:10" x14ac:dyDescent="0.25">
      <c r="C13">
        <f>SUM(C5:C10)</f>
        <v>240</v>
      </c>
      <c r="J13">
        <f>SUM(J5:J10)/C11</f>
        <v>1147.0833333333333</v>
      </c>
    </row>
    <row r="15" spans="2:10" x14ac:dyDescent="0.25">
      <c r="B15" s="3" t="s">
        <v>13</v>
      </c>
      <c r="C15" s="3">
        <f>(C5*F5+C6*F6+C7*F7+C8*F8+C9*F9+C10*F10)/C11</f>
        <v>27.208333333333332</v>
      </c>
      <c r="E15" t="s">
        <v>23</v>
      </c>
      <c r="G15">
        <f>C15*C11</f>
        <v>6530</v>
      </c>
    </row>
    <row r="16" spans="2:10" x14ac:dyDescent="0.25">
      <c r="B16" s="3"/>
      <c r="C16" s="3"/>
    </row>
    <row r="17" spans="2:3" x14ac:dyDescent="0.25">
      <c r="B17" s="3" t="s">
        <v>14</v>
      </c>
      <c r="C17" s="3">
        <f>J13-C15*C15</f>
        <v>406.78993055555554</v>
      </c>
    </row>
    <row r="18" spans="2:3" x14ac:dyDescent="0.25">
      <c r="B18" s="3"/>
      <c r="C18" s="3"/>
    </row>
    <row r="19" spans="2:3" x14ac:dyDescent="0.25">
      <c r="B19" s="3" t="s">
        <v>15</v>
      </c>
      <c r="C19" s="3">
        <f>C17^0.5</f>
        <v>20.169033951965957</v>
      </c>
    </row>
    <row r="20" spans="2:3" x14ac:dyDescent="0.25">
      <c r="B20" s="3"/>
      <c r="C20" s="3"/>
    </row>
    <row r="21" spans="2:3" x14ac:dyDescent="0.25">
      <c r="B21" s="3" t="s">
        <v>18</v>
      </c>
      <c r="C21" s="3">
        <f>20+(10*(0.5-E7))/D8</f>
        <v>21.518987341772153</v>
      </c>
    </row>
    <row r="22" spans="2:3" x14ac:dyDescent="0.25">
      <c r="B22" s="3"/>
      <c r="C22" s="3"/>
    </row>
    <row r="23" spans="2:3" x14ac:dyDescent="0.25">
      <c r="B23" s="3" t="s">
        <v>19</v>
      </c>
      <c r="C23" s="3">
        <f>5+(5*(0.25-E5))/D6</f>
        <v>9.7333333333333343</v>
      </c>
    </row>
    <row r="24" spans="2:3" x14ac:dyDescent="0.25">
      <c r="B24" s="3"/>
      <c r="C24" s="3"/>
    </row>
    <row r="25" spans="2:3" x14ac:dyDescent="0.25">
      <c r="B25" s="3" t="s">
        <v>20</v>
      </c>
      <c r="C25" s="3">
        <f>30+(20*(0.75-E8))/D9</f>
        <v>42.146596858638745</v>
      </c>
    </row>
    <row r="26" spans="2:3" x14ac:dyDescent="0.25">
      <c r="B26" s="3"/>
      <c r="C26" s="3"/>
    </row>
    <row r="27" spans="2:3" x14ac:dyDescent="0.25">
      <c r="B27" s="3" t="s">
        <v>22</v>
      </c>
      <c r="C27" s="3" t="str">
        <f>B6</f>
        <v>[5;10[</v>
      </c>
    </row>
    <row r="28" spans="2:3" x14ac:dyDescent="0.25">
      <c r="B28" s="3" t="s">
        <v>21</v>
      </c>
      <c r="C28" s="3">
        <f>F6</f>
        <v>7.5</v>
      </c>
    </row>
  </sheetData>
  <pageMargins left="0.7" right="0.7" top="0.78740157499999996" bottom="0.78740157499999996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BBS Wirtschaft 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Jürgen Meisel</dc:creator>
  <cp:lastModifiedBy>juergen meisel</cp:lastModifiedBy>
  <dcterms:created xsi:type="dcterms:W3CDTF">2022-02-14T13:57:18Z</dcterms:created>
  <dcterms:modified xsi:type="dcterms:W3CDTF">2024-06-04T22:02:19Z</dcterms:modified>
</cp:coreProperties>
</file>